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ttlerova\Downloads\"/>
    </mc:Choice>
  </mc:AlternateContent>
  <xr:revisionPtr revIDLastSave="0" documentId="13_ncr:1_{3902BDBB-CF2A-4F0B-9A65-BA106DE3D05B}" xr6:coauthVersionLast="47" xr6:coauthVersionMax="47" xr10:uidLastSave="{00000000-0000-0000-0000-000000000000}"/>
  <bookViews>
    <workbookView xWindow="-108" yWindow="-108" windowWidth="23256" windowHeight="12456" xr2:uid="{05A5C8EB-70FC-4B14-BCAF-9F5E5B0E0EE7}"/>
  </bookViews>
  <sheets>
    <sheet name="List1" sheetId="1" r:id="rId1"/>
    <sheet name="List3" sheetId="3" r:id="rId2"/>
    <sheet name="List2" sheetId="2" r:id="rId3"/>
  </sheets>
  <definedNames>
    <definedName name="_xlnm._FilterDatabase" localSheetId="0" hidden="1">List1!$H$3:$J$18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" l="1"/>
  <c r="D17" i="3" s="1"/>
  <c r="E17" i="3" s="1"/>
  <c r="B18" i="3"/>
  <c r="B17" i="3" s="1"/>
  <c r="C17" i="3" s="1"/>
  <c r="E15" i="3"/>
  <c r="C15" i="3"/>
  <c r="E14" i="3"/>
  <c r="C14" i="3"/>
  <c r="E13" i="3"/>
  <c r="C13" i="3"/>
  <c r="E12" i="3"/>
  <c r="C12" i="3"/>
  <c r="E11" i="3"/>
  <c r="C11" i="3"/>
  <c r="E10" i="3"/>
  <c r="C10" i="3"/>
  <c r="E9" i="3"/>
  <c r="C9" i="3"/>
  <c r="E8" i="3"/>
  <c r="C8" i="3"/>
  <c r="E7" i="3"/>
  <c r="C7" i="3"/>
  <c r="E6" i="3"/>
  <c r="C6" i="3"/>
  <c r="E5" i="3"/>
  <c r="C5" i="3"/>
  <c r="E4" i="3"/>
  <c r="C4" i="3"/>
  <c r="E3" i="3"/>
  <c r="C3" i="3"/>
  <c r="E2" i="3"/>
  <c r="E18" i="3" s="1"/>
  <c r="C2" i="3"/>
  <c r="C18" i="3" s="1"/>
</calcChain>
</file>

<file path=xl/sharedStrings.xml><?xml version="1.0" encoding="utf-8"?>
<sst xmlns="http://schemas.openxmlformats.org/spreadsheetml/2006/main" count="238" uniqueCount="209">
  <si>
    <t>Vážený pan</t>
  </si>
  <si>
    <t>Ing. Jiří</t>
  </si>
  <si>
    <t>JANOTA</t>
  </si>
  <si>
    <t>Ralsko - Ploužnice 282</t>
  </si>
  <si>
    <t>471 24  Mimoň</t>
  </si>
  <si>
    <t>JUDr. Petr</t>
  </si>
  <si>
    <t>VALENTA</t>
  </si>
  <si>
    <t>Kodaňská 798/36</t>
  </si>
  <si>
    <t>100 00  Praha 10</t>
  </si>
  <si>
    <t>ČERVENKA</t>
  </si>
  <si>
    <t>Thomayerova 10</t>
  </si>
  <si>
    <t>352 01  AŠ</t>
  </si>
  <si>
    <t>Ing. Petr</t>
  </si>
  <si>
    <t>HONEŠ</t>
  </si>
  <si>
    <t>Pražmo 78</t>
  </si>
  <si>
    <t>739 04  Frýdek-Místek</t>
  </si>
  <si>
    <t>CHMEL</t>
  </si>
  <si>
    <t>Tř. 5. Května 223/102</t>
  </si>
  <si>
    <t>373 72  Lišov</t>
  </si>
  <si>
    <t>Ing. et Ing. Jiří</t>
  </si>
  <si>
    <t>JANOTA, Ph.D.</t>
  </si>
  <si>
    <t>Nám. J. z Lobkovic 2195/1</t>
  </si>
  <si>
    <t>130 00  Praha 3</t>
  </si>
  <si>
    <t>Praha</t>
  </si>
  <si>
    <t>Ing. Vladimír</t>
  </si>
  <si>
    <t>NECHUTNÝ</t>
  </si>
  <si>
    <t>Gerská 14</t>
  </si>
  <si>
    <t>301 00 Plzeň</t>
  </si>
  <si>
    <t xml:space="preserve">Josef  </t>
  </si>
  <si>
    <t>NOVÁK</t>
  </si>
  <si>
    <t>Křičkova 1368</t>
  </si>
  <si>
    <t>280 02  Kolín 5</t>
  </si>
  <si>
    <t>Ing. Aleš</t>
  </si>
  <si>
    <t>PÍCHA</t>
  </si>
  <si>
    <t>Přepychy 62</t>
  </si>
  <si>
    <t>517 32  Přepychy</t>
  </si>
  <si>
    <t xml:space="preserve">Ing. Josef </t>
  </si>
  <si>
    <t>PROKEŠ</t>
  </si>
  <si>
    <t>Březinova 4055/127</t>
  </si>
  <si>
    <t>586 01  Jihlava</t>
  </si>
  <si>
    <t>Mgr. Bc. František</t>
  </si>
  <si>
    <t>STEJSKAL</t>
  </si>
  <si>
    <t>Strojařů 870</t>
  </si>
  <si>
    <t>537 01  Chrudim</t>
  </si>
  <si>
    <t>Ing. Václav</t>
  </si>
  <si>
    <t>VOMÁČKA</t>
  </si>
  <si>
    <t>Lesní 2969</t>
  </si>
  <si>
    <t>407 47  Varnsdorf</t>
  </si>
  <si>
    <t xml:space="preserve">Vážená paní </t>
  </si>
  <si>
    <t>Ing. Bc. Zuzana</t>
  </si>
  <si>
    <t>WUDYOVÁ</t>
  </si>
  <si>
    <t>Údolí 572</t>
  </si>
  <si>
    <t>464 01  Frýdlant v Čechách</t>
  </si>
  <si>
    <t>RNDr. Jiří</t>
  </si>
  <si>
    <t>ZBOŘIL</t>
  </si>
  <si>
    <t>Rybníček 40/50</t>
  </si>
  <si>
    <t>784 01  Litovel</t>
  </si>
  <si>
    <t>Jaroslav</t>
  </si>
  <si>
    <t>ZELENÝ</t>
  </si>
  <si>
    <t>Na Prášilkách 486</t>
  </si>
  <si>
    <t>679 21  Černá Hora</t>
  </si>
  <si>
    <t>Ing. Michal</t>
  </si>
  <si>
    <t>ZUBÍČEK</t>
  </si>
  <si>
    <t>Ratiboř 39</t>
  </si>
  <si>
    <t>756 21  Ratiboř</t>
  </si>
  <si>
    <t>osl</t>
  </si>
  <si>
    <t>jm</t>
  </si>
  <si>
    <t>př</t>
  </si>
  <si>
    <t>ulice</t>
  </si>
  <si>
    <t>obec</t>
  </si>
  <si>
    <t>Ing. Daniel</t>
  </si>
  <si>
    <t>ŠVRČULA</t>
  </si>
  <si>
    <t>Na Hrázi 1219</t>
  </si>
  <si>
    <t>281 63  Kostelec n. Č. lesy</t>
  </si>
  <si>
    <t>OMS Trutnov</t>
  </si>
  <si>
    <t>Počet míst</t>
  </si>
  <si>
    <t>Fixní podpora na akci z ČMMJ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</si>
  <si>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</si>
  <si>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</si>
  <si>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</si>
  <si>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</si>
  <si>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</si>
  <si>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</si>
  <si>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Královehradecký kraj</t>
  </si>
  <si>
    <t>Pardubický kraj</t>
  </si>
  <si>
    <t>Kraj Vysočina</t>
  </si>
  <si>
    <t>Jihomoravský kraj</t>
  </si>
  <si>
    <t>Olomoucký kraj</t>
  </si>
  <si>
    <t>Moravskoslezský kraj</t>
  </si>
  <si>
    <t>Zlínský kraj</t>
  </si>
  <si>
    <t>Náklady marketing</t>
  </si>
  <si>
    <t>Materiály pro děti</t>
  </si>
  <si>
    <t>průměrně 350 dětí</t>
  </si>
  <si>
    <t>OMS Žďár n.S.</t>
  </si>
  <si>
    <t>OMS Liberec</t>
  </si>
  <si>
    <t>OMS Karlovy Vary</t>
  </si>
  <si>
    <t>OMS Přerov</t>
  </si>
  <si>
    <t>OMS Plzeň</t>
  </si>
  <si>
    <t>MS Praha 3</t>
  </si>
  <si>
    <t>OMS Beroun</t>
  </si>
  <si>
    <t xml:space="preserve">OMS Hodonín </t>
  </si>
  <si>
    <t>OMS Rokycany</t>
  </si>
  <si>
    <t>Vlastimila Kochová</t>
  </si>
  <si>
    <t>Martin Chovanec</t>
  </si>
  <si>
    <t>Marcela Košařová
Lenka Košařová</t>
  </si>
  <si>
    <t>OMS Ústí nad Orlicí</t>
  </si>
  <si>
    <t>Petr Mužák</t>
  </si>
  <si>
    <t>Josef Hrdlička</t>
  </si>
  <si>
    <t>Pavla Pecháčková</t>
  </si>
  <si>
    <t>OMS Strakonice</t>
  </si>
  <si>
    <t>Stanislav Císař</t>
  </si>
  <si>
    <t>Radim Šíma</t>
  </si>
  <si>
    <t>Mgr. Jakub Chalupa</t>
  </si>
  <si>
    <t>Ing. Václav Vomáčka</t>
  </si>
  <si>
    <t>Arnoštka Jelínková
Pavel Moulis</t>
  </si>
  <si>
    <t xml:space="preserve">OMS Děčín </t>
  </si>
  <si>
    <t>Ladislav Hořejší</t>
  </si>
  <si>
    <t>777 269 799
603 239 922</t>
  </si>
  <si>
    <t>Iva Procházková</t>
  </si>
  <si>
    <t>Daniela Mahdalová</t>
  </si>
  <si>
    <t>OMS Frýdek - Místek</t>
  </si>
  <si>
    <t>Tomáš Klein</t>
  </si>
  <si>
    <t>Areál Svatý Linhart</t>
  </si>
  <si>
    <t>10.00 - 15.00</t>
  </si>
  <si>
    <t>Dolní Lomná, areál Lomňanského muzea</t>
  </si>
  <si>
    <t>10.00 - 16.00</t>
  </si>
  <si>
    <t>Arboretum Sofronka</t>
  </si>
  <si>
    <t>10.00 - 17.00</t>
  </si>
  <si>
    <t>Club Sladovna Mýto v Čechách</t>
  </si>
  <si>
    <t>10.00 - 14.00</t>
  </si>
  <si>
    <t>Kynologické cvičiště Komárov</t>
  </si>
  <si>
    <t>10.00 - 18.00</t>
  </si>
  <si>
    <t>Sportovní areál Řečice</t>
  </si>
  <si>
    <t>9.00 - 18.00</t>
  </si>
  <si>
    <t>Park Parukářka, Praha 3 - Žižkov</t>
  </si>
  <si>
    <t>Myslivecká chata Žamberk, MS Hůrka Žamberk</t>
  </si>
  <si>
    <t>Arboretum SLŠ Hranice</t>
  </si>
  <si>
    <t xml:space="preserve">Rozhledna Frýdlantská výšina </t>
  </si>
  <si>
    <t>Střelnice Pánov Hodonín</t>
  </si>
  <si>
    <t>Chotěvice</t>
  </si>
  <si>
    <t>Školní honitba Knížecí - Arboretum</t>
  </si>
  <si>
    <t>50.2091061N, 12.8447308E</t>
  </si>
  <si>
    <t>49.5481728N, 18.7064653E</t>
  </si>
  <si>
    <t>49.0416689N, 14.4220339E</t>
  </si>
  <si>
    <t>49.7883747N, 13.3856119E</t>
  </si>
  <si>
    <t>49.7904928N, 13.7312708E</t>
  </si>
  <si>
    <t>49.8108578N, 13.8370469E</t>
  </si>
  <si>
    <t>50.0848500N, 14.4627833E</t>
  </si>
  <si>
    <t>9.00 - 14.00</t>
  </si>
  <si>
    <t>49.5119533N, 16.0677978E</t>
  </si>
  <si>
    <t>50.9844150N, 14.4434742E</t>
  </si>
  <si>
    <t>50.9349342N, 15.0762808E</t>
  </si>
  <si>
    <t>49.5458014N, 17.7412089E</t>
  </si>
  <si>
    <t>48.887914N, 17.141505E</t>
  </si>
  <si>
    <t>49.2228939N, 17.6578636E</t>
  </si>
  <si>
    <t>50.5158672N, 15.7553025E</t>
  </si>
  <si>
    <t>50.0969827N, 16.4598110E</t>
  </si>
  <si>
    <t xml:space="preserve">10.00 - 15.00 </t>
  </si>
  <si>
    <t>10.00 - 15.02</t>
  </si>
  <si>
    <t>Svatý Linhart, Karlovy Vary 1</t>
  </si>
  <si>
    <t>Dolní Lomná 70, 739 91 Dolní Lomná</t>
  </si>
  <si>
    <t>Ohrada 17, 373 41 Hluboká nad Vltavou</t>
  </si>
  <si>
    <t>Park Parukářka, Vrch sv. Kříže, Praha 3</t>
  </si>
  <si>
    <t>Plaská 877, 323 00 Plzeň 1</t>
  </si>
  <si>
    <t>Vojtěšská 245, 338 05 Mýto v Čechách</t>
  </si>
  <si>
    <t>267 62 Komárov u Hořovic</t>
  </si>
  <si>
    <t>Chotěvice 43, Chotěvice</t>
  </si>
  <si>
    <t>Řečice 173, 592 33 Řečice</t>
  </si>
  <si>
    <t>Dymlovská ev.č. 144, Žamberk</t>
  </si>
  <si>
    <t>Arboretum Kunratice, Botanická zahrada, Šluknov</t>
  </si>
  <si>
    <t>Údolí 1135, 464 01 Frýdlant v Čechách</t>
  </si>
  <si>
    <t>Jurikova 588/588, 753 01 Hranice 1-Město</t>
  </si>
  <si>
    <t>Sřelnice Hodonín - Pánov</t>
  </si>
  <si>
    <t>tř. Tomáše Bati 21, Zlín</t>
  </si>
  <si>
    <t>Dětská stezka, lesní pedagogika, lovečtí psi, společné procházky oborou, dětské soutěže, lovecká hudba, představení rybářů.</t>
  </si>
  <si>
    <t>Dětská stezka, lovečtí psi a dravci, lovecká hudba, dětské soutěže a tvořivé dílničky.</t>
  </si>
  <si>
    <t>Dětská stezka, lovečtí psi, lovecká hudba, dětské soutěže.</t>
  </si>
  <si>
    <t>Dětská stezka, lovečtí psi a dravci, lovecká hudba.</t>
  </si>
  <si>
    <t>Dětská stezka, lovečtí psi a dravci, živý jezevec. Lesní pedagogika, mykologie, vystoupení hudebních souborů country i dechovka, vaření guláše a hry pro děti.</t>
  </si>
  <si>
    <t>Dětská stezka, lovečtí psi a dravci, lovecká hudba, společné krmení u krmelce, instalace ptačích budek pro pěvce.</t>
  </si>
  <si>
    <t>Dětská stezka, lesní pedagogika, lovečtí psi, lovecká hudba, pohybové aktivity pro děti.</t>
  </si>
  <si>
    <t>Dětská stezka, střelba ze vzduchovky, lovečtí psi, lovecká hudba.</t>
  </si>
  <si>
    <t>Dětská stezka, lovečtí psi a dravci, lovecká hudba, trofeje, umění vábení zvěře, povídání o myslivosti</t>
  </si>
  <si>
    <t>Dětská stezka s lesní pedagogikou, lovečtí psi a dravci, lovecká hudba, umění vábení zvěře, preparace a odlévání stop.</t>
  </si>
  <si>
    <t xml:space="preserve">Dětská stezka, lesní pedagogika, lovečtí psi a dravci, tvořivé dílničky, hmatové hádanky, lovecká hudba, umění vábení zvěře, grilovačka a dětská soutěž. </t>
  </si>
  <si>
    <t>Dětská stezka, lovečtí psi a dravci, lovecká hudba, umění vábení zvěře, lesní pedagogika, poznávání stromů ve školním Arboretu.</t>
  </si>
  <si>
    <t>GPS</t>
  </si>
  <si>
    <t>PROGRAM</t>
  </si>
  <si>
    <t xml:space="preserve">MÍSTO KONÁNÍ </t>
  </si>
  <si>
    <t>ADRESA</t>
  </si>
  <si>
    <t>Zlín (Den Zlínského kraje)</t>
  </si>
  <si>
    <t xml:space="preserve">Karlovarský </t>
  </si>
  <si>
    <t>Moravskoslezský</t>
  </si>
  <si>
    <t>Jihočeský</t>
  </si>
  <si>
    <t>Plzeňský</t>
  </si>
  <si>
    <t>Středočeský</t>
  </si>
  <si>
    <t>Královéhradecký</t>
  </si>
  <si>
    <t>Vysočina</t>
  </si>
  <si>
    <t>Pardubický</t>
  </si>
  <si>
    <t>Ústecký</t>
  </si>
  <si>
    <t>Liberecký</t>
  </si>
  <si>
    <t>Olomoucký</t>
  </si>
  <si>
    <t>Jihomoravský</t>
  </si>
  <si>
    <t>Zlínský</t>
  </si>
  <si>
    <t>KRAJ</t>
  </si>
  <si>
    <t xml:space="preserve">ZAJIŠŤUJE </t>
  </si>
  <si>
    <t>KONTAKT</t>
  </si>
  <si>
    <t xml:space="preserve">NZM Ohrada - muzeum lesnictví, myslivosti a rybářství </t>
  </si>
  <si>
    <t>OMS Zlín (v rámci Dne Zlínského kraje)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</si>
</sst>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2"/>
      <charset val="238"/>
    </font>
    <font>
      <u/>
      <sz val="12"/>
      <color theme="10"/>
      <name val="Times New Roman"/>
      <family val="2"/>
      <charset val="238"/>
    </font>
    <font>
      <b/>
      <sz val="12"/>
      <color theme="1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8"/>
      <name val="Times New Roman"/>
      <family val="2"/>
      <charset val="238"/>
    </font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0"/>
      <color theme="9" tint="-0.499984740745262"/>
      <name val="Open Sans"/>
      <charset val="238"/>
    </font>
    <font>
      <b/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-0.499984740745262"/>
      </left>
      <right style="thin">
        <color indexed="64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/>
      <right style="thin">
        <color indexed="64"/>
      </right>
      <top style="medium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9" tint="-0.499984740745262"/>
      </top>
      <bottom/>
      <diagonal/>
    </border>
    <border>
      <left style="thin">
        <color indexed="64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medium">
        <color theme="9" tint="-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left" vertical="center" indent="1"/>
    </xf>
    <xf numFmtId="17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3" fontId="9" fillId="0" borderId="4" xfId="0" applyNumberFormat="1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/>
    </xf>
    <xf numFmtId="0" fontId="9" fillId="0" borderId="1" xfId="1" applyFont="1" applyFill="1" applyBorder="1" applyAlignment="1">
      <alignment vertical="center" wrapText="1"/>
    </xf>
    <xf numFmtId="3" fontId="9" fillId="0" borderId="1" xfId="0" applyNumberFormat="1" applyFont="1" applyBorder="1" applyAlignment="1">
      <alignment horizontal="left" vertical="center" indent="1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left" vertical="center" wrapText="1" indent="1"/>
    </xf>
    <xf numFmtId="3" fontId="9" fillId="0" borderId="5" xfId="0" applyNumberFormat="1" applyFont="1" applyBorder="1" applyAlignment="1">
      <alignment horizontal="left" vertical="center" inden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left" vertical="center" wrapText="1" indent="1"/>
    </xf>
    <xf numFmtId="3" fontId="9" fillId="0" borderId="1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3" fontId="9" fillId="0" borderId="7" xfId="0" applyNumberFormat="1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3" fontId="9" fillId="0" borderId="19" xfId="0" applyNumberFormat="1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/>
    </xf>
    <xf numFmtId="3" fontId="9" fillId="0" borderId="21" xfId="0" applyNumberFormat="1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vertical="center" wrapText="1"/>
    </xf>
    <xf numFmtId="3" fontId="9" fillId="0" borderId="23" xfId="0" applyNumberFormat="1" applyFont="1" applyBorder="1" applyAlignment="1">
      <alignment horizontal="left" vertical="center" indent="1"/>
    </xf>
    <xf numFmtId="0" fontId="9" fillId="0" borderId="23" xfId="0" applyFont="1" applyBorder="1" applyAlignment="1">
      <alignment vertical="center"/>
    </xf>
    <xf numFmtId="3" fontId="9" fillId="0" borderId="24" xfId="0" applyNumberFormat="1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0" fillId="3" borderId="13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10" fillId="3" borderId="15" xfId="0" applyFont="1" applyFill="1" applyBorder="1" applyAlignment="1">
      <alignment horizontal="left"/>
    </xf>
    <xf numFmtId="0" fontId="10" fillId="3" borderId="16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9" fillId="0" borderId="12" xfId="0" applyFont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left"/>
    </xf>
    <xf numFmtId="0" fontId="9" fillId="0" borderId="20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place/data=!4m2!3m1!1s0x4713bbf78a94627b:0xcf5d23cf702d5789?sa=X&amp;ved=1t:8290&amp;ictx=111" TargetMode="External"/><Relationship Id="rId3" Type="http://schemas.openxmlformats.org/officeDocument/2006/relationships/hyperlink" Target="https://www.google.com/maps/place/data=!4m2!3m1!1s0x470af162d50df721:0x246fa9e35bdf7311?sa=X&amp;ved=1t:8290&amp;ictx=111" TargetMode="External"/><Relationship Id="rId7" Type="http://schemas.openxmlformats.org/officeDocument/2006/relationships/hyperlink" Target="https://www.google.com/maps/place/data=!4m2!3m1!1s0x47092f17a7158c73:0xf4a2bfec4d934f93?sa=X&amp;ved=1t:8290&amp;ictx=111" TargetMode="External"/><Relationship Id="rId2" Type="http://schemas.openxmlformats.org/officeDocument/2006/relationships/hyperlink" Target="https://www.google.com/maps/place/data=!4m2!3m1!1s0x477353cfe64a43f3:0xb5d7276bb8f200e?sa=X&amp;ved=1t:8290&amp;ictx=111" TargetMode="External"/><Relationship Id="rId1" Type="http://schemas.openxmlformats.org/officeDocument/2006/relationships/hyperlink" Target="https://www.google.com/maps/place/data=!4m2!3m1!1s0x47141366ed523f71:0x7be4cd4dbff6a194?sa=X&amp;ved=1t:8290&amp;ictx=111" TargetMode="External"/><Relationship Id="rId6" Type="http://schemas.openxmlformats.org/officeDocument/2006/relationships/hyperlink" Target="https://www.google.com/maps/place/data=!4m2!3m1!1s0x470d76f5c6771bfd:0x79e6cd829d97c6db?sa=X&amp;ved=1t:8290&amp;ictx=111" TargetMode="External"/><Relationship Id="rId5" Type="http://schemas.openxmlformats.org/officeDocument/2006/relationships/hyperlink" Target="https://www.google.com/maps/place/data=!4m2!3m1!1s0x470b01003c61499f:0x7fb66f2fa7fd1a89?sa=X&amp;ved=1t:8290&amp;ictx=111" TargetMode="External"/><Relationship Id="rId4" Type="http://schemas.openxmlformats.org/officeDocument/2006/relationships/hyperlink" Target="https://www.google.com/maps/place/data=!4m2!3m1!1s0x470b01e32e09c88f:0xed989384d8ee1ced?sa=X&amp;ved=1t:8290&amp;ictx=1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A88EC-197E-4065-890C-88C0E8B493BD}">
  <sheetPr>
    <pageSetUpPr fitToPage="1"/>
  </sheetPr>
  <dimension ref="B1:K18"/>
  <sheetViews>
    <sheetView tabSelected="1" topLeftCell="C12" zoomScaleNormal="100" workbookViewId="0">
      <selection activeCell="G12" sqref="G12"/>
    </sheetView>
  </sheetViews>
  <sheetFormatPr defaultRowHeight="15.6" x14ac:dyDescent="0.3"/>
  <cols>
    <col min="1" max="1" width="1.3984375" customWidth="1"/>
    <col min="2" max="2" width="15.09765625" style="11" customWidth="1"/>
    <col min="3" max="3" width="45.5" style="11" customWidth="1"/>
    <col min="4" max="4" width="35" style="11" customWidth="1"/>
    <col min="5" max="5" width="24.8984375" style="11" customWidth="1"/>
    <col min="6" max="6" width="13.5" style="11" customWidth="1"/>
    <col min="7" max="7" width="55.5" style="11" customWidth="1"/>
    <col min="8" max="8" width="20.3984375" style="11" customWidth="1"/>
    <col min="9" max="9" width="18.296875" style="11" customWidth="1"/>
    <col min="10" max="10" width="13.5" style="11" customWidth="1"/>
  </cols>
  <sheetData>
    <row r="1" spans="2:11" x14ac:dyDescent="0.3">
      <c r="B1" s="12"/>
    </row>
    <row r="2" spans="2:11" ht="16.2" thickBot="1" x14ac:dyDescent="0.35"/>
    <row r="3" spans="2:11" s="1" customFormat="1" ht="19.95" customHeight="1" thickBot="1" x14ac:dyDescent="0.35">
      <c r="B3" s="43" t="s">
        <v>204</v>
      </c>
      <c r="C3" s="44" t="s">
        <v>188</v>
      </c>
      <c r="D3" s="45" t="s">
        <v>189</v>
      </c>
      <c r="E3" s="46" t="s">
        <v>186</v>
      </c>
      <c r="F3" s="49" t="s">
        <v>187</v>
      </c>
      <c r="G3" s="50"/>
      <c r="H3" s="47" t="s">
        <v>205</v>
      </c>
      <c r="I3" s="52" t="s">
        <v>206</v>
      </c>
      <c r="J3" s="53"/>
    </row>
    <row r="4" spans="2:11" s="9" customFormat="1" ht="45.45" customHeight="1" x14ac:dyDescent="0.3">
      <c r="B4" s="32" t="s">
        <v>191</v>
      </c>
      <c r="C4" s="41" t="s">
        <v>122</v>
      </c>
      <c r="D4" s="13" t="s">
        <v>159</v>
      </c>
      <c r="E4" s="14" t="s">
        <v>141</v>
      </c>
      <c r="F4" s="15" t="s">
        <v>123</v>
      </c>
      <c r="G4" s="33" t="s">
        <v>174</v>
      </c>
      <c r="H4" s="30" t="s">
        <v>95</v>
      </c>
      <c r="I4" s="16" t="s">
        <v>102</v>
      </c>
      <c r="J4" s="17">
        <v>728566955</v>
      </c>
    </row>
    <row r="5" spans="2:11" s="9" customFormat="1" ht="45.45" customHeight="1" x14ac:dyDescent="0.3">
      <c r="B5" s="34" t="s">
        <v>192</v>
      </c>
      <c r="C5" s="18" t="s">
        <v>124</v>
      </c>
      <c r="D5" s="19" t="s">
        <v>160</v>
      </c>
      <c r="E5" s="20" t="s">
        <v>142</v>
      </c>
      <c r="F5" s="21" t="s">
        <v>125</v>
      </c>
      <c r="G5" s="35" t="s">
        <v>183</v>
      </c>
      <c r="H5" s="31" t="s">
        <v>120</v>
      </c>
      <c r="I5" s="18" t="s">
        <v>121</v>
      </c>
      <c r="J5" s="23">
        <v>724525031</v>
      </c>
    </row>
    <row r="6" spans="2:11" s="9" customFormat="1" ht="45.45" customHeight="1" x14ac:dyDescent="0.3">
      <c r="B6" s="34" t="s">
        <v>193</v>
      </c>
      <c r="C6" s="18" t="s">
        <v>207</v>
      </c>
      <c r="D6" s="19" t="s">
        <v>161</v>
      </c>
      <c r="E6" s="20" t="s">
        <v>143</v>
      </c>
      <c r="F6" s="21" t="s">
        <v>123</v>
      </c>
      <c r="G6" s="35" t="s">
        <v>175</v>
      </c>
      <c r="H6" s="31" t="s">
        <v>109</v>
      </c>
      <c r="I6" s="18" t="s">
        <v>116</v>
      </c>
      <c r="J6" s="23">
        <v>603360790</v>
      </c>
    </row>
    <row r="7" spans="2:11" s="9" customFormat="1" ht="45.45" customHeight="1" x14ac:dyDescent="0.3">
      <c r="B7" s="34" t="s">
        <v>23</v>
      </c>
      <c r="C7" s="18" t="s">
        <v>134</v>
      </c>
      <c r="D7" s="24" t="s">
        <v>162</v>
      </c>
      <c r="E7" s="20" t="s">
        <v>147</v>
      </c>
      <c r="F7" s="21" t="s">
        <v>157</v>
      </c>
      <c r="G7" s="35" t="s">
        <v>176</v>
      </c>
      <c r="H7" s="31" t="s">
        <v>98</v>
      </c>
      <c r="I7" s="18" t="s">
        <v>112</v>
      </c>
      <c r="J7" s="23">
        <v>602342898</v>
      </c>
    </row>
    <row r="8" spans="2:11" s="9" customFormat="1" ht="45.45" customHeight="1" x14ac:dyDescent="0.3">
      <c r="B8" s="51" t="s">
        <v>194</v>
      </c>
      <c r="C8" s="18" t="s">
        <v>126</v>
      </c>
      <c r="D8" s="19" t="s">
        <v>163</v>
      </c>
      <c r="E8" s="20" t="s">
        <v>144</v>
      </c>
      <c r="F8" s="21" t="s">
        <v>127</v>
      </c>
      <c r="G8" s="35" t="s">
        <v>184</v>
      </c>
      <c r="H8" s="31" t="s">
        <v>97</v>
      </c>
      <c r="I8" s="25" t="s">
        <v>104</v>
      </c>
      <c r="J8" s="23">
        <v>736206248</v>
      </c>
    </row>
    <row r="9" spans="2:11" s="9" customFormat="1" ht="45.45" customHeight="1" x14ac:dyDescent="0.3">
      <c r="B9" s="51"/>
      <c r="C9" s="18" t="s">
        <v>128</v>
      </c>
      <c r="D9" s="19" t="s">
        <v>164</v>
      </c>
      <c r="E9" s="22" t="s">
        <v>145</v>
      </c>
      <c r="F9" s="21" t="s">
        <v>129</v>
      </c>
      <c r="G9" s="35" t="s">
        <v>177</v>
      </c>
      <c r="H9" s="31" t="s">
        <v>101</v>
      </c>
      <c r="I9" s="25" t="s">
        <v>114</v>
      </c>
      <c r="J9" s="26" t="s">
        <v>117</v>
      </c>
    </row>
    <row r="10" spans="2:11" s="9" customFormat="1" ht="45.45" customHeight="1" x14ac:dyDescent="0.3">
      <c r="B10" s="34" t="s">
        <v>195</v>
      </c>
      <c r="C10" s="18" t="s">
        <v>130</v>
      </c>
      <c r="D10" s="19" t="s">
        <v>165</v>
      </c>
      <c r="E10" s="20" t="s">
        <v>146</v>
      </c>
      <c r="F10" s="21" t="s">
        <v>131</v>
      </c>
      <c r="G10" s="35" t="s">
        <v>178</v>
      </c>
      <c r="H10" s="31" t="s">
        <v>99</v>
      </c>
      <c r="I10" s="25" t="s">
        <v>111</v>
      </c>
      <c r="J10" s="23">
        <v>702036048</v>
      </c>
    </row>
    <row r="11" spans="2:11" s="9" customFormat="1" ht="45.45" customHeight="1" x14ac:dyDescent="0.3">
      <c r="B11" s="34" t="s">
        <v>196</v>
      </c>
      <c r="C11" s="18" t="s">
        <v>139</v>
      </c>
      <c r="D11" s="27" t="s">
        <v>166</v>
      </c>
      <c r="E11" s="20" t="s">
        <v>155</v>
      </c>
      <c r="F11" s="21" t="s">
        <v>148</v>
      </c>
      <c r="G11" s="35" t="s">
        <v>177</v>
      </c>
      <c r="H11" s="31" t="s">
        <v>74</v>
      </c>
      <c r="I11" s="18" t="s">
        <v>118</v>
      </c>
      <c r="J11" s="23">
        <v>604794658</v>
      </c>
    </row>
    <row r="12" spans="2:11" s="9" customFormat="1" ht="45.45" customHeight="1" x14ac:dyDescent="0.3">
      <c r="B12" s="34" t="s">
        <v>197</v>
      </c>
      <c r="C12" s="18" t="s">
        <v>132</v>
      </c>
      <c r="D12" s="19" t="s">
        <v>167</v>
      </c>
      <c r="E12" s="20" t="s">
        <v>149</v>
      </c>
      <c r="F12" s="21" t="s">
        <v>123</v>
      </c>
      <c r="G12" s="35" t="s">
        <v>177</v>
      </c>
      <c r="H12" s="31" t="s">
        <v>93</v>
      </c>
      <c r="I12" s="18" t="s">
        <v>110</v>
      </c>
      <c r="J12" s="23">
        <v>732185199</v>
      </c>
    </row>
    <row r="13" spans="2:11" s="9" customFormat="1" ht="45.45" customHeight="1" x14ac:dyDescent="0.3">
      <c r="B13" s="34" t="s">
        <v>198</v>
      </c>
      <c r="C13" s="18" t="s">
        <v>135</v>
      </c>
      <c r="D13" s="27" t="s">
        <v>168</v>
      </c>
      <c r="E13" s="22" t="s">
        <v>156</v>
      </c>
      <c r="F13" s="21" t="s">
        <v>125</v>
      </c>
      <c r="G13" s="35" t="s">
        <v>177</v>
      </c>
      <c r="H13" s="31" t="s">
        <v>105</v>
      </c>
      <c r="I13" s="18" t="s">
        <v>108</v>
      </c>
      <c r="J13" s="23">
        <v>731466023</v>
      </c>
    </row>
    <row r="14" spans="2:11" s="9" customFormat="1" ht="45.45" customHeight="1" x14ac:dyDescent="0.3">
      <c r="B14" s="34" t="s">
        <v>199</v>
      </c>
      <c r="C14" s="18" t="s">
        <v>140</v>
      </c>
      <c r="D14" s="24" t="s">
        <v>169</v>
      </c>
      <c r="E14" s="20" t="s">
        <v>150</v>
      </c>
      <c r="F14" s="21" t="s">
        <v>158</v>
      </c>
      <c r="G14" s="35" t="s">
        <v>179</v>
      </c>
      <c r="H14" s="31" t="s">
        <v>115</v>
      </c>
      <c r="I14" s="18" t="s">
        <v>113</v>
      </c>
      <c r="J14" s="23">
        <v>724354413</v>
      </c>
      <c r="K14" s="10"/>
    </row>
    <row r="15" spans="2:11" s="9" customFormat="1" ht="45.45" customHeight="1" x14ac:dyDescent="0.3">
      <c r="B15" s="34" t="s">
        <v>200</v>
      </c>
      <c r="C15" s="18" t="s">
        <v>137</v>
      </c>
      <c r="D15" s="19" t="s">
        <v>170</v>
      </c>
      <c r="E15" s="20" t="s">
        <v>151</v>
      </c>
      <c r="F15" s="21" t="s">
        <v>125</v>
      </c>
      <c r="G15" s="35" t="s">
        <v>180</v>
      </c>
      <c r="H15" s="31" t="s">
        <v>94</v>
      </c>
      <c r="I15" s="18" t="s">
        <v>106</v>
      </c>
      <c r="J15" s="23">
        <v>734598580</v>
      </c>
    </row>
    <row r="16" spans="2:11" s="9" customFormat="1" ht="45.45" customHeight="1" x14ac:dyDescent="0.3">
      <c r="B16" s="34" t="s">
        <v>201</v>
      </c>
      <c r="C16" s="18" t="s">
        <v>136</v>
      </c>
      <c r="D16" s="19" t="s">
        <v>171</v>
      </c>
      <c r="E16" s="20" t="s">
        <v>152</v>
      </c>
      <c r="F16" s="21" t="s">
        <v>129</v>
      </c>
      <c r="G16" s="35" t="s">
        <v>185</v>
      </c>
      <c r="H16" s="31" t="s">
        <v>96</v>
      </c>
      <c r="I16" s="18" t="s">
        <v>107</v>
      </c>
      <c r="J16" s="23">
        <v>728519151</v>
      </c>
    </row>
    <row r="17" spans="2:10" s="9" customFormat="1" ht="45.45" customHeight="1" x14ac:dyDescent="0.3">
      <c r="B17" s="34" t="s">
        <v>202</v>
      </c>
      <c r="C17" s="18" t="s">
        <v>138</v>
      </c>
      <c r="D17" s="24" t="s">
        <v>172</v>
      </c>
      <c r="E17" s="20" t="s">
        <v>153</v>
      </c>
      <c r="F17" s="21" t="s">
        <v>148</v>
      </c>
      <c r="G17" s="35" t="s">
        <v>181</v>
      </c>
      <c r="H17" s="31" t="s">
        <v>100</v>
      </c>
      <c r="I17" s="18" t="s">
        <v>119</v>
      </c>
      <c r="J17" s="23">
        <v>602603696</v>
      </c>
    </row>
    <row r="18" spans="2:10" s="9" customFormat="1" ht="45.45" customHeight="1" thickBot="1" x14ac:dyDescent="0.35">
      <c r="B18" s="36" t="s">
        <v>203</v>
      </c>
      <c r="C18" s="42" t="s">
        <v>190</v>
      </c>
      <c r="D18" s="37" t="s">
        <v>173</v>
      </c>
      <c r="E18" s="38" t="s">
        <v>154</v>
      </c>
      <c r="F18" s="39" t="s">
        <v>133</v>
      </c>
      <c r="G18" s="40" t="s">
        <v>182</v>
      </c>
      <c r="H18" s="48" t="s">
        <v>208</v>
      </c>
      <c r="I18" s="28" t="s">
        <v>103</v>
      </c>
      <c r="J18" s="29">
        <v>777833366</v>
      </c>
    </row>
  </sheetData>
  <mergeCells count="3">
    <mergeCell ref="F3:G3"/>
    <mergeCell ref="B8:B9"/>
    <mergeCell ref="I3:J3"/>
  </mergeCells>
  <phoneticPr fontId="6" type="noConversion"/>
  <hyperlinks>
    <hyperlink ref="D5" r:id="rId1" display="https://www.google.com/maps/place/data=!4m2!3m1!1s0x47141366ed523f71:0x7be4cd4dbff6a194?sa=X&amp;ved=1t:8290&amp;ictx=111" xr:uid="{2BDBA45C-273E-4DAB-AC42-88A9D12A8012}"/>
    <hyperlink ref="D6" r:id="rId2" display="https://www.google.com/maps/place/data=!4m2!3m1!1s0x477353cfe64a43f3:0xb5d7276bb8f200e?sa=X&amp;ved=1t:8290&amp;ictx=111" xr:uid="{781844E8-3D96-4723-8D50-10653BBBD9B1}"/>
    <hyperlink ref="D8" r:id="rId3" display="https://www.google.com/maps/place/data=!4m2!3m1!1s0x470af162d50df721:0x246fa9e35bdf7311?sa=X&amp;ved=1t:8290&amp;ictx=111" xr:uid="{881B2080-DD6B-4245-B95B-D3882D7FA52E}"/>
    <hyperlink ref="D9" r:id="rId4" display="https://www.google.com/maps/place/data=!4m2!3m1!1s0x470b01e32e09c88f:0xed989384d8ee1ced?sa=X&amp;ved=1t:8290&amp;ictx=111" xr:uid="{1018F21F-86AB-4342-B534-DFCA5317996D}"/>
    <hyperlink ref="D10" r:id="rId5" display="https://www.google.com/maps/place/data=!4m2!3m1!1s0x470b01003c61499f:0x7fb66f2fa7fd1a89?sa=X&amp;ved=1t:8290&amp;ictx=111" xr:uid="{2BC57BD8-E4B8-43B3-BE56-365F931D2700}"/>
    <hyperlink ref="D12" r:id="rId6" display="https://www.google.com/maps/place/data=!4m2!3m1!1s0x470d76f5c6771bfd:0x79e6cd829d97c6db?sa=X&amp;ved=1t:8290&amp;ictx=111" xr:uid="{BA00F23C-4F86-4E28-B42C-5547EC076952}"/>
    <hyperlink ref="D15" r:id="rId7" display="https://www.google.com/maps/place/data=!4m2!3m1!1s0x47092f17a7158c73:0xf4a2bfec4d934f93?sa=X&amp;ved=1t:8290&amp;ictx=111" xr:uid="{A6271F5C-64A6-48F2-B795-8D841A5113B0}"/>
    <hyperlink ref="D16" r:id="rId8" display="https://www.google.com/maps/place/data=!4m2!3m1!1s0x4713bbf78a94627b:0xcf5d23cf702d5789?sa=X&amp;ved=1t:8290&amp;ictx=111" xr:uid="{DD865440-FA59-49D3-B14A-513FC8B4E2CA}"/>
  </hyperlinks>
  <pageMargins left="0.7" right="0.7" top="0.78740157499999996" bottom="0.78740157499999996" header="0.3" footer="0.3"/>
  <pageSetup paperSize="8" orientation="landscape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6284-D0BB-4FFF-B9CA-B7D355EC4DB2}">
  <dimension ref="A1:E18"/>
  <sheetViews>
    <sheetView workbookViewId="0">
      <selection sqref="A1:E18"/>
    </sheetView>
  </sheetViews>
  <sheetFormatPr defaultRowHeight="15.6" x14ac:dyDescent="0.3"/>
  <sheetData>
    <row r="1" spans="1:5" ht="31.8" x14ac:dyDescent="0.3">
      <c r="A1" s="8"/>
      <c r="B1" s="8" t="s">
        <v>75</v>
      </c>
      <c r="C1" s="8" t="s">
        <v>76</v>
      </c>
      <c r="D1" s="8" t="s">
        <v>75</v>
      </c>
      <c r="E1" s="8" t="s">
        <v>76</v>
      </c>
    </row>
    <row r="2" spans="1:5" x14ac:dyDescent="0.3">
      <c r="A2" s="2" t="s">
        <v>23</v>
      </c>
      <c r="B2" s="2">
        <v>2</v>
      </c>
      <c r="C2" s="2">
        <f>B2*30000</f>
        <v>60000</v>
      </c>
      <c r="D2" s="2">
        <v>1</v>
      </c>
      <c r="E2" s="2">
        <f>D2*30000</f>
        <v>30000</v>
      </c>
    </row>
    <row r="3" spans="1:5" x14ac:dyDescent="0.3">
      <c r="A3" s="2" t="s">
        <v>77</v>
      </c>
      <c r="B3" s="2">
        <v>3</v>
      </c>
      <c r="C3" s="2">
        <f t="shared" ref="C3:E15" si="0">B3*30000</f>
        <v>90000</v>
      </c>
      <c r="D3" s="2">
        <v>1</v>
      </c>
      <c r="E3" s="2">
        <f t="shared" si="0"/>
        <v>30000</v>
      </c>
    </row>
    <row r="4" spans="1:5" x14ac:dyDescent="0.3">
      <c r="A4" s="2" t="s">
        <v>78</v>
      </c>
      <c r="B4" s="2">
        <v>2</v>
      </c>
      <c r="C4" s="2">
        <f t="shared" si="0"/>
        <v>60000</v>
      </c>
      <c r="D4" s="2">
        <v>1</v>
      </c>
      <c r="E4" s="2">
        <f t="shared" si="0"/>
        <v>30000</v>
      </c>
    </row>
    <row r="5" spans="1:5" x14ac:dyDescent="0.3">
      <c r="A5" s="2" t="s">
        <v>79</v>
      </c>
      <c r="B5" s="2">
        <v>2</v>
      </c>
      <c r="C5" s="2">
        <f t="shared" si="0"/>
        <v>60000</v>
      </c>
      <c r="D5" s="2">
        <v>1</v>
      </c>
      <c r="E5" s="2">
        <f t="shared" si="0"/>
        <v>30000</v>
      </c>
    </row>
    <row r="6" spans="1:5" x14ac:dyDescent="0.3">
      <c r="A6" s="2" t="s">
        <v>80</v>
      </c>
      <c r="B6" s="2">
        <v>1</v>
      </c>
      <c r="C6" s="2">
        <f t="shared" si="0"/>
        <v>30000</v>
      </c>
      <c r="D6" s="2">
        <v>1</v>
      </c>
      <c r="E6" s="2">
        <f t="shared" si="0"/>
        <v>30000</v>
      </c>
    </row>
    <row r="7" spans="1:5" x14ac:dyDescent="0.3">
      <c r="A7" s="2" t="s">
        <v>81</v>
      </c>
      <c r="B7" s="2">
        <v>2</v>
      </c>
      <c r="C7" s="2">
        <f t="shared" si="0"/>
        <v>60000</v>
      </c>
      <c r="D7" s="2">
        <v>1</v>
      </c>
      <c r="E7" s="2">
        <f t="shared" si="0"/>
        <v>30000</v>
      </c>
    </row>
    <row r="8" spans="1:5" x14ac:dyDescent="0.3">
      <c r="A8" s="2" t="s">
        <v>82</v>
      </c>
      <c r="B8" s="2">
        <v>2</v>
      </c>
      <c r="C8" s="2">
        <f t="shared" si="0"/>
        <v>60000</v>
      </c>
      <c r="D8" s="2">
        <v>1</v>
      </c>
      <c r="E8" s="2">
        <f t="shared" si="0"/>
        <v>30000</v>
      </c>
    </row>
    <row r="9" spans="1:5" x14ac:dyDescent="0.3">
      <c r="A9" s="2" t="s">
        <v>83</v>
      </c>
      <c r="B9" s="2">
        <v>2</v>
      </c>
      <c r="C9" s="2">
        <f t="shared" si="0"/>
        <v>60000</v>
      </c>
      <c r="D9" s="2">
        <v>1</v>
      </c>
      <c r="E9" s="2">
        <f t="shared" si="0"/>
        <v>30000</v>
      </c>
    </row>
    <row r="10" spans="1:5" x14ac:dyDescent="0.3">
      <c r="A10" s="2" t="s">
        <v>84</v>
      </c>
      <c r="B10" s="2">
        <v>2</v>
      </c>
      <c r="C10" s="2">
        <f t="shared" si="0"/>
        <v>60000</v>
      </c>
      <c r="D10" s="2">
        <v>1</v>
      </c>
      <c r="E10" s="2">
        <f t="shared" si="0"/>
        <v>30000</v>
      </c>
    </row>
    <row r="11" spans="1:5" x14ac:dyDescent="0.3">
      <c r="A11" s="2" t="s">
        <v>85</v>
      </c>
      <c r="B11" s="2">
        <v>2</v>
      </c>
      <c r="C11" s="2">
        <f t="shared" si="0"/>
        <v>60000</v>
      </c>
      <c r="D11" s="2">
        <v>1</v>
      </c>
      <c r="E11" s="2">
        <f t="shared" si="0"/>
        <v>30000</v>
      </c>
    </row>
    <row r="12" spans="1:5" x14ac:dyDescent="0.3">
      <c r="A12" s="2" t="s">
        <v>86</v>
      </c>
      <c r="B12" s="2">
        <v>3</v>
      </c>
      <c r="C12" s="2">
        <f t="shared" si="0"/>
        <v>90000</v>
      </c>
      <c r="D12" s="2">
        <v>1</v>
      </c>
      <c r="E12" s="2">
        <f t="shared" si="0"/>
        <v>30000</v>
      </c>
    </row>
    <row r="13" spans="1:5" x14ac:dyDescent="0.3">
      <c r="A13" s="2" t="s">
        <v>87</v>
      </c>
      <c r="B13" s="2">
        <v>2</v>
      </c>
      <c r="C13" s="2">
        <f t="shared" si="0"/>
        <v>60000</v>
      </c>
      <c r="D13" s="2">
        <v>1</v>
      </c>
      <c r="E13" s="2">
        <f t="shared" si="0"/>
        <v>30000</v>
      </c>
    </row>
    <row r="14" spans="1:5" x14ac:dyDescent="0.3">
      <c r="A14" s="2" t="s">
        <v>88</v>
      </c>
      <c r="B14" s="2">
        <v>3</v>
      </c>
      <c r="C14" s="2">
        <f t="shared" si="0"/>
        <v>90000</v>
      </c>
      <c r="D14" s="2">
        <v>1</v>
      </c>
      <c r="E14" s="2">
        <f t="shared" si="0"/>
        <v>30000</v>
      </c>
    </row>
    <row r="15" spans="1:5" x14ac:dyDescent="0.3">
      <c r="A15" s="2" t="s">
        <v>89</v>
      </c>
      <c r="B15" s="2">
        <v>2</v>
      </c>
      <c r="C15" s="2">
        <f t="shared" si="0"/>
        <v>60000</v>
      </c>
      <c r="D15" s="2">
        <v>1</v>
      </c>
      <c r="E15" s="2">
        <f t="shared" si="0"/>
        <v>30000</v>
      </c>
    </row>
    <row r="16" spans="1:5" x14ac:dyDescent="0.3">
      <c r="A16" s="2" t="s">
        <v>90</v>
      </c>
      <c r="B16" s="2"/>
      <c r="C16" s="2">
        <v>50000</v>
      </c>
      <c r="D16" s="2"/>
      <c r="E16" s="2">
        <v>50000</v>
      </c>
    </row>
    <row r="17" spans="1:5" x14ac:dyDescent="0.3">
      <c r="A17" s="2" t="s">
        <v>91</v>
      </c>
      <c r="B17" s="2">
        <f>B18*350</f>
        <v>10500</v>
      </c>
      <c r="C17" s="2">
        <f>B17*100</f>
        <v>1050000</v>
      </c>
      <c r="D17" s="2">
        <f>D18*300</f>
        <v>4200</v>
      </c>
      <c r="E17" s="2">
        <f>D17*100</f>
        <v>420000</v>
      </c>
    </row>
    <row r="18" spans="1:5" x14ac:dyDescent="0.3">
      <c r="A18" s="2" t="s">
        <v>92</v>
      </c>
      <c r="B18" s="2">
        <f>SUM(B2:B15)</f>
        <v>30</v>
      </c>
      <c r="C18" s="2">
        <f>SUM(C2:C17)</f>
        <v>2000000</v>
      </c>
      <c r="D18" s="2">
        <f>SUM(D2:D15)</f>
        <v>14</v>
      </c>
      <c r="E18" s="2">
        <f>SUM(E2:E17)</f>
        <v>890000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B3B85-BEBD-44E6-A6F3-3D0A0D3F38C5}">
  <dimension ref="A1:E18"/>
  <sheetViews>
    <sheetView workbookViewId="0">
      <selection activeCell="E25" sqref="E25:E26"/>
    </sheetView>
  </sheetViews>
  <sheetFormatPr defaultRowHeight="15.6" x14ac:dyDescent="0.3"/>
  <sheetData>
    <row r="1" spans="1:5" x14ac:dyDescent="0.3">
      <c r="A1" t="s">
        <v>65</v>
      </c>
      <c r="B1" t="s">
        <v>66</v>
      </c>
      <c r="C1" t="s">
        <v>67</v>
      </c>
      <c r="D1" t="s">
        <v>68</v>
      </c>
      <c r="E1" t="s">
        <v>69</v>
      </c>
    </row>
    <row r="2" spans="1:5" x14ac:dyDescent="0.3">
      <c r="A2" s="5" t="s">
        <v>0</v>
      </c>
      <c r="B2" s="4" t="s">
        <v>1</v>
      </c>
      <c r="C2" s="4" t="s">
        <v>2</v>
      </c>
      <c r="D2" s="3" t="s">
        <v>3</v>
      </c>
      <c r="E2" s="3" t="s">
        <v>4</v>
      </c>
    </row>
    <row r="3" spans="1:5" x14ac:dyDescent="0.3">
      <c r="A3" s="5" t="s">
        <v>0</v>
      </c>
      <c r="B3" s="4" t="s">
        <v>5</v>
      </c>
      <c r="C3" s="4" t="s">
        <v>6</v>
      </c>
      <c r="D3" s="6" t="s">
        <v>7</v>
      </c>
      <c r="E3" s="7" t="s">
        <v>8</v>
      </c>
    </row>
    <row r="4" spans="1:5" x14ac:dyDescent="0.3">
      <c r="A4" s="5" t="s">
        <v>0</v>
      </c>
      <c r="B4" s="4" t="s">
        <v>70</v>
      </c>
      <c r="C4" s="4" t="s">
        <v>71</v>
      </c>
      <c r="D4" s="6" t="s">
        <v>72</v>
      </c>
      <c r="E4" s="7" t="s">
        <v>73</v>
      </c>
    </row>
    <row r="5" spans="1:5" x14ac:dyDescent="0.3">
      <c r="A5" s="5" t="s">
        <v>0</v>
      </c>
      <c r="B5" s="2" t="s">
        <v>1</v>
      </c>
      <c r="C5" s="2" t="s">
        <v>9</v>
      </c>
      <c r="D5" s="2" t="s">
        <v>10</v>
      </c>
      <c r="E5" s="2" t="s">
        <v>11</v>
      </c>
    </row>
    <row r="6" spans="1:5" x14ac:dyDescent="0.3">
      <c r="A6" s="5" t="s">
        <v>0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5" x14ac:dyDescent="0.3">
      <c r="A7" s="5" t="s">
        <v>0</v>
      </c>
      <c r="B7" s="2" t="s">
        <v>1</v>
      </c>
      <c r="C7" s="2" t="s">
        <v>16</v>
      </c>
      <c r="D7" s="2" t="s">
        <v>17</v>
      </c>
      <c r="E7" s="2" t="s">
        <v>18</v>
      </c>
    </row>
    <row r="8" spans="1:5" x14ac:dyDescent="0.3">
      <c r="A8" s="5" t="s">
        <v>0</v>
      </c>
      <c r="B8" s="2" t="s">
        <v>19</v>
      </c>
      <c r="C8" s="2" t="s">
        <v>20</v>
      </c>
      <c r="D8" s="2" t="s">
        <v>21</v>
      </c>
      <c r="E8" s="2" t="s">
        <v>22</v>
      </c>
    </row>
    <row r="9" spans="1:5" x14ac:dyDescent="0.3">
      <c r="A9" s="5" t="s">
        <v>0</v>
      </c>
      <c r="B9" s="2" t="s">
        <v>24</v>
      </c>
      <c r="C9" s="2" t="s">
        <v>25</v>
      </c>
      <c r="D9" s="2" t="s">
        <v>26</v>
      </c>
      <c r="E9" s="2" t="s">
        <v>27</v>
      </c>
    </row>
    <row r="10" spans="1:5" x14ac:dyDescent="0.3">
      <c r="A10" s="5" t="s">
        <v>0</v>
      </c>
      <c r="B10" s="2" t="s">
        <v>28</v>
      </c>
      <c r="C10" s="2" t="s">
        <v>29</v>
      </c>
      <c r="D10" s="2" t="s">
        <v>30</v>
      </c>
      <c r="E10" s="2" t="s">
        <v>31</v>
      </c>
    </row>
    <row r="11" spans="1:5" x14ac:dyDescent="0.3">
      <c r="A11" s="5" t="s">
        <v>0</v>
      </c>
      <c r="B11" s="2" t="s">
        <v>32</v>
      </c>
      <c r="C11" s="2" t="s">
        <v>33</v>
      </c>
      <c r="D11" s="2" t="s">
        <v>34</v>
      </c>
      <c r="E11" s="2" t="s">
        <v>35</v>
      </c>
    </row>
    <row r="12" spans="1:5" x14ac:dyDescent="0.3">
      <c r="A12" s="5" t="s">
        <v>0</v>
      </c>
      <c r="B12" s="2" t="s">
        <v>36</v>
      </c>
      <c r="C12" s="2" t="s">
        <v>37</v>
      </c>
      <c r="D12" s="2" t="s">
        <v>38</v>
      </c>
      <c r="E12" s="2" t="s">
        <v>39</v>
      </c>
    </row>
    <row r="13" spans="1:5" x14ac:dyDescent="0.3">
      <c r="A13" s="5" t="s">
        <v>0</v>
      </c>
      <c r="B13" s="2" t="s">
        <v>40</v>
      </c>
      <c r="C13" s="2" t="s">
        <v>41</v>
      </c>
      <c r="D13" s="2" t="s">
        <v>42</v>
      </c>
      <c r="E13" s="2" t="s">
        <v>43</v>
      </c>
    </row>
    <row r="14" spans="1:5" x14ac:dyDescent="0.3">
      <c r="A14" s="5" t="s">
        <v>0</v>
      </c>
      <c r="B14" s="2" t="s">
        <v>44</v>
      </c>
      <c r="C14" s="2" t="s">
        <v>45</v>
      </c>
      <c r="D14" s="2" t="s">
        <v>46</v>
      </c>
      <c r="E14" s="2" t="s">
        <v>47</v>
      </c>
    </row>
    <row r="15" spans="1:5" x14ac:dyDescent="0.3">
      <c r="A15" s="5" t="s">
        <v>48</v>
      </c>
      <c r="B15" s="2" t="s">
        <v>49</v>
      </c>
      <c r="C15" s="2" t="s">
        <v>50</v>
      </c>
      <c r="D15" s="2" t="s">
        <v>51</v>
      </c>
      <c r="E15" s="2" t="s">
        <v>52</v>
      </c>
    </row>
    <row r="16" spans="1:5" x14ac:dyDescent="0.3">
      <c r="A16" s="5" t="s">
        <v>0</v>
      </c>
      <c r="B16" s="2" t="s">
        <v>53</v>
      </c>
      <c r="C16" s="2" t="s">
        <v>54</v>
      </c>
      <c r="D16" s="2" t="s">
        <v>55</v>
      </c>
      <c r="E16" s="2" t="s">
        <v>56</v>
      </c>
    </row>
    <row r="17" spans="1:5" x14ac:dyDescent="0.3">
      <c r="A17" s="5" t="s">
        <v>0</v>
      </c>
      <c r="B17" s="2" t="s">
        <v>57</v>
      </c>
      <c r="C17" s="2" t="s">
        <v>58</v>
      </c>
      <c r="D17" s="2" t="s">
        <v>59</v>
      </c>
      <c r="E17" s="2" t="s">
        <v>60</v>
      </c>
    </row>
    <row r="18" spans="1:5" x14ac:dyDescent="0.3">
      <c r="A18" s="5" t="s">
        <v>0</v>
      </c>
      <c r="B18" s="2" t="s">
        <v>61</v>
      </c>
      <c r="C18" s="2" t="s">
        <v>62</v>
      </c>
      <c r="D18" s="2" t="s">
        <v>63</v>
      </c>
      <c r="E18" s="2" t="s">
        <v>64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0A5B6F13744E45B61A61C8FDAB4F9A" ma:contentTypeVersion="18" ma:contentTypeDescription="Vytvoří nový dokument" ma:contentTypeScope="" ma:versionID="167aaa491dae23d5ff19ddf9a21c24b9">
  <xsd:schema xmlns:xsd="http://www.w3.org/2001/XMLSchema" xmlns:xs="http://www.w3.org/2001/XMLSchema" xmlns:p="http://schemas.microsoft.com/office/2006/metadata/properties" xmlns:ns2="9366b7b0-6804-42e2-9948-e8c1bab7bc25" xmlns:ns3="147a65e0-4188-4ed9-b1f5-cdb0aab7083f" targetNamespace="http://schemas.microsoft.com/office/2006/metadata/properties" ma:root="true" ma:fieldsID="dee3ef03887640bc1753be05e6778fa5" ns2:_="" ns3:_="">
    <xsd:import namespace="9366b7b0-6804-42e2-9948-e8c1bab7bc25"/>
    <xsd:import namespace="147a65e0-4188-4ed9-b1f5-cdb0aab70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6b7b0-6804-42e2-9948-e8c1bab7b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941279d2-d3ca-48a8-b6d9-d4f232c88f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a65e0-4188-4ed9-b1f5-cdb0aab708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e6c75e-ac82-4a67-9864-ec8ccce3db49}" ma:internalName="TaxCatchAll" ma:showField="CatchAllData" ma:web="147a65e0-4188-4ed9-b1f5-cdb0aab70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7a65e0-4188-4ed9-b1f5-cdb0aab7083f" xsi:nil="true"/>
    <lcf76f155ced4ddcb4097134ff3c332f xmlns="9366b7b0-6804-42e2-9948-e8c1bab7bc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4B5449-D725-4E92-90B0-6DC61169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66b7b0-6804-42e2-9948-e8c1bab7bc25"/>
    <ds:schemaRef ds:uri="147a65e0-4188-4ed9-b1f5-cdb0aab70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1F00CD-61CB-4B1F-9DB6-9EEA17B8E4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D82147-FACF-4B23-A6D2-FAEE03478215}">
  <ds:schemaRefs>
    <ds:schemaRef ds:uri="http://schemas.microsoft.com/office/2006/metadata/properties"/>
    <ds:schemaRef ds:uri="http://schemas.microsoft.com/office/infopath/2007/PartnerControls"/>
    <ds:schemaRef ds:uri="147a65e0-4188-4ed9-b1f5-cdb0aab7083f"/>
    <ds:schemaRef ds:uri="9366b7b0-6804-42e2-9948-e8c1bab7bc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Ivona Karlíková</dc:creator>
  <cp:keywords/>
  <dc:description/>
  <cp:lastModifiedBy>Andrea Güttlerová</cp:lastModifiedBy>
  <cp:revision/>
  <cp:lastPrinted>2025-08-20T12:36:51Z</cp:lastPrinted>
  <dcterms:created xsi:type="dcterms:W3CDTF">2020-11-09T08:49:44Z</dcterms:created>
  <dcterms:modified xsi:type="dcterms:W3CDTF">2025-08-28T08:33:44Z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0x010100D00A5B6F13744E45B61A61C8FDAB4F9A</vt:lpwstr>
  </property>
</Properties>
</file>